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NCANA AKSI 19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3" l="1"/>
  <c r="M7" i="3"/>
  <c r="I22" i="3"/>
  <c r="J22" i="3"/>
  <c r="K22" i="3"/>
  <c r="I24" i="3"/>
  <c r="J24" i="3"/>
  <c r="K24" i="3"/>
  <c r="I26" i="3"/>
  <c r="J26" i="3"/>
  <c r="K26" i="3"/>
  <c r="I29" i="3"/>
  <c r="J29" i="3"/>
  <c r="K29" i="3"/>
  <c r="I33" i="3"/>
  <c r="J33" i="3"/>
  <c r="K33" i="3"/>
  <c r="K7" i="3"/>
  <c r="M39" i="3"/>
  <c r="I7" i="3" l="1"/>
  <c r="M32" i="3"/>
  <c r="J7" i="3"/>
  <c r="L29" i="3"/>
  <c r="M30" i="3"/>
  <c r="L33" i="3"/>
  <c r="M27" i="3"/>
  <c r="M25" i="3"/>
  <c r="M23" i="3"/>
  <c r="M22" i="3" s="1"/>
  <c r="L22" i="3"/>
  <c r="M21" i="3"/>
  <c r="M20" i="3"/>
  <c r="M19" i="3"/>
  <c r="M10" i="3" l="1"/>
  <c r="M14" i="3"/>
  <c r="M18" i="3"/>
  <c r="M34" i="3"/>
  <c r="M31" i="3"/>
  <c r="M29" i="3" s="1"/>
  <c r="M11" i="3"/>
  <c r="M8" i="3"/>
  <c r="M16" i="3"/>
  <c r="M15" i="3"/>
  <c r="M12" i="3"/>
  <c r="M9" i="3"/>
  <c r="M13" i="3"/>
  <c r="M17" i="3"/>
  <c r="M33" i="3"/>
  <c r="G29" i="3"/>
  <c r="L26" i="3"/>
  <c r="M24" i="3"/>
  <c r="L24" i="3"/>
  <c r="M26" i="3" l="1"/>
  <c r="M41" i="3" s="1"/>
</calcChain>
</file>

<file path=xl/sharedStrings.xml><?xml version="1.0" encoding="utf-8"?>
<sst xmlns="http://schemas.openxmlformats.org/spreadsheetml/2006/main" count="165" uniqueCount="100">
  <si>
    <t>No</t>
  </si>
  <si>
    <t>Sasaran</t>
  </si>
  <si>
    <t>Indikator Kinerja Program (Outcome)/Kegiatan (output)</t>
  </si>
  <si>
    <t>Target</t>
  </si>
  <si>
    <t>Kegiatan</t>
  </si>
  <si>
    <t>Out Put</t>
  </si>
  <si>
    <t>Anggaran</t>
  </si>
  <si>
    <t>Penanggung Jawab</t>
  </si>
  <si>
    <t>TW I</t>
  </si>
  <si>
    <t>TW II</t>
  </si>
  <si>
    <t>TW III</t>
  </si>
  <si>
    <t>TW IV</t>
  </si>
  <si>
    <t>Presentase Pemenuhan Administrasi Perkantoran</t>
  </si>
  <si>
    <t>Program Pelayanan Administrasi Perkantoran</t>
  </si>
  <si>
    <t>Tersedianya jasa komunikasi,sumber daya air dan listrik</t>
  </si>
  <si>
    <t>3 bln</t>
  </si>
  <si>
    <t>Penyediaan Jasa Komunikasi, Sumber Daya Air dan Listrik</t>
  </si>
  <si>
    <t xml:space="preserve">Badan Penelitian dan Pengembangan Daerah </t>
  </si>
  <si>
    <t>Tersedianya Jasa Administrasi Keuangan</t>
  </si>
  <si>
    <t>Penyediaan Jasa Administrasi Keuangan</t>
  </si>
  <si>
    <t>Tersedianya Komponen Kebersihan Kantor</t>
  </si>
  <si>
    <t>Penyediaan jasa kebersihan kantor</t>
  </si>
  <si>
    <t>Tersedianya pemeliharanya Peralatan Kerja</t>
  </si>
  <si>
    <t>Penyediaan jasa Perbaikan Peralatan Kantor</t>
  </si>
  <si>
    <t>Tersedianya Alat Tulis Kantor</t>
  </si>
  <si>
    <t>Penyediaan alat tulis kantor</t>
  </si>
  <si>
    <t>Tersedianya Barang Cetakan dan Penggandaan</t>
  </si>
  <si>
    <t>Tersedianya Komponen Instalasi Listrik/Penerangan Bangunan Kantor</t>
  </si>
  <si>
    <t>Penyediaan Komponen dan Instalasi/Penerangan Gedung Kantor</t>
  </si>
  <si>
    <t>Tersedianya Peralatan dan Perlengkapan Kantor</t>
  </si>
  <si>
    <t>Penyediaan Peralatan dan Perlengkapan Kantor</t>
  </si>
  <si>
    <t>Tersedianya Bahan Bacaan dan Perundang-Undangan</t>
  </si>
  <si>
    <t>Penyediaan Bahan Bacaan dan Peraturan Perundang-undangan</t>
  </si>
  <si>
    <t>Tersedianya Makanan dan Minuman</t>
  </si>
  <si>
    <t>Penyediaan Bahan Makan dan Minum</t>
  </si>
  <si>
    <t>Terpenuhinya Biaya Perjalanan Dinas Dalam rangka Rapat -rapat Koordinasi dan Konsultasi Luar Daerah</t>
  </si>
  <si>
    <t>Rapat-rapat Koordinasi dan Konsultasi ke Luar Daerah</t>
  </si>
  <si>
    <t>Tresedianya Petugas Kebersihan,Keamanan dan Administrasi Perkantoran</t>
  </si>
  <si>
    <t>Penetaan File Kepegawaian</t>
  </si>
  <si>
    <t xml:space="preserve">Terpenuhinya Biaya Perjalanan Dinas Rapat Monitoring dan Evaluasi Dalam Daerah </t>
  </si>
  <si>
    <t>Rapat Monitoring dan Evaluasi Dalam Daerah</t>
  </si>
  <si>
    <t>Presentase Peningkatan Sarana dan Prasarana Aparatur</t>
  </si>
  <si>
    <t>Program Peningkatan Sarana dan Prasarana Aparatur</t>
  </si>
  <si>
    <t>Tersedianya Kendaraan Dinas Operasional</t>
  </si>
  <si>
    <t>Pemeliharaan Rutin/Berkala Kendaraan Dinas/perasional</t>
  </si>
  <si>
    <t>Program Peningkatan Kapasitas Sumber Daya Aparatur</t>
  </si>
  <si>
    <t>Tersedianya Sumber daya Aparatur yang Profesional</t>
  </si>
  <si>
    <t>Pendidikan dan Pelatihan Formal</t>
  </si>
  <si>
    <t>Presentase Perencanaan pembangunan</t>
  </si>
  <si>
    <t xml:space="preserve">Program Perencanaan Pembangunan Daerah </t>
  </si>
  <si>
    <t>Tersedianya Dokumen Renja dan Perubahan Renja SKPD</t>
  </si>
  <si>
    <t>Penyusunan Rencana Kerja (Renja)</t>
  </si>
  <si>
    <t>Tersedianya Dokumen Rentra SKPD</t>
  </si>
  <si>
    <t>Penyusunan Rencana Strategis (Renstra)</t>
  </si>
  <si>
    <t xml:space="preserve">Program Kelembagaan dan Kelaksanaan </t>
  </si>
  <si>
    <t xml:space="preserve">Kegiatan Hakteknas </t>
  </si>
  <si>
    <t>Kegiatan Rakorda</t>
  </si>
  <si>
    <t>Kegiatan Sistem Inovasi Daerah(SIDA)</t>
  </si>
  <si>
    <t xml:space="preserve">Kegiatan Pengembangan Jaringan Penelitian daerah </t>
  </si>
  <si>
    <t xml:space="preserve">Kegiatan Dewan Riset Daerah </t>
  </si>
  <si>
    <t>Persentase Peningkatan Kapasitas Sumber Daya Aparatur</t>
  </si>
  <si>
    <t>REN</t>
  </si>
  <si>
    <t>Persentase Kelembagaan dan Kelaksanaan</t>
  </si>
  <si>
    <t>BADAN PENELITIAN DAN PENGEMBANGAN DAERAH</t>
  </si>
  <si>
    <t>KABUPATEN TANJUNG JABUNG TIMUR</t>
  </si>
  <si>
    <t>Penyediaan Logistik Pameran</t>
  </si>
  <si>
    <t>7 unit</t>
  </si>
  <si>
    <t>Meningkatnya Pelayanan publik ,Akuntabilitas Kinerja dan Keuangan</t>
  </si>
  <si>
    <t>3 Dok</t>
  </si>
  <si>
    <t>Program Penelitian dan Pengembangan</t>
  </si>
  <si>
    <t>Kegiatan Litbang Bidang Sosila dan Pemerintahan</t>
  </si>
  <si>
    <t>Jumlah Litbang Bidang Sosila dan Pemerintahan</t>
  </si>
  <si>
    <t>Jumlah Litbang Bidang Ekonomi dan Pembangunan</t>
  </si>
  <si>
    <t>Kegiatan Litbang Bidang Ekonomi dan Pembangunan</t>
  </si>
  <si>
    <t>1 Kajian</t>
  </si>
  <si>
    <t>Persentase Penelitian dan Pengembangan</t>
  </si>
  <si>
    <t>Terlaksananya HAKTENAS</t>
  </si>
  <si>
    <t>Terlaksananya Rakorda</t>
  </si>
  <si>
    <t xml:space="preserve"> Terlaksananya Sistem Inovasi Daerah      (SIDA)  </t>
  </si>
  <si>
    <t>1 Kegiatan</t>
  </si>
  <si>
    <t>Terlaksananya Dewan Riset Daerah</t>
  </si>
  <si>
    <t>Terlaksananya Pengembangan Jaringan penelitian</t>
  </si>
  <si>
    <t>Jumlah</t>
  </si>
  <si>
    <t xml:space="preserve">Kegiatan Penguatan Fungsi Litbang </t>
  </si>
  <si>
    <t>Terlaksananya Kegiatan Fungsi Litbang</t>
  </si>
  <si>
    <t>Meningkatnya Kualitas  Kajian yang dipergunakan dalam rangka mengambil kebijakan daerah</t>
  </si>
  <si>
    <t>2.</t>
  </si>
  <si>
    <t>5 Orang</t>
  </si>
  <si>
    <t>6 Orang</t>
  </si>
  <si>
    <t>6 Unit</t>
  </si>
  <si>
    <t>1 kali</t>
  </si>
  <si>
    <t>Penyediaan Barang Cetakan dan Penggandaan</t>
  </si>
  <si>
    <t>RENCANA AKSI PERUBAHAN</t>
  </si>
  <si>
    <t>TAHUN 2020</t>
  </si>
  <si>
    <t>Jumlah Litbang Bidang Inovasi dan Teknologi</t>
  </si>
  <si>
    <t>Kegiatan Litbang Bidang Inovasi dan Teknologi</t>
  </si>
  <si>
    <t>KEPALA BALITBANGDA</t>
  </si>
  <si>
    <t>ZEKKI ZULKARNAEN,S.Sos</t>
  </si>
  <si>
    <t>NIP.19740331 200012 1 001</t>
  </si>
  <si>
    <t>Muara Sabak,       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</si>
</sst>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</cellStyleXfs>
  <cellXfs count="90">
    <xf numFmtId="0" fontId="0" fillId="0" borderId="0" xfId="0"/>
    <xf numFmtId="0" fontId="4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4" fontId="5" fillId="0" borderId="11" xfId="2" applyNumberFormat="1" applyFont="1" applyFill="1" applyBorder="1" applyAlignment="1">
      <alignment vertical="center" wrapText="1"/>
    </xf>
    <xf numFmtId="4" fontId="5" fillId="0" borderId="11" xfId="2" applyNumberFormat="1" applyFont="1" applyFill="1" applyBorder="1" applyAlignment="1">
      <alignment horizontal="left" vertical="center" wrapText="1"/>
    </xf>
    <xf numFmtId="0" fontId="5" fillId="0" borderId="11" xfId="1" applyFont="1" applyBorder="1" applyAlignment="1">
      <alignment vertical="top" wrapText="1"/>
    </xf>
    <xf numFmtId="165" fontId="4" fillId="2" borderId="11" xfId="3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4" fontId="5" fillId="2" borderId="11" xfId="2" applyNumberFormat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9" fontId="7" fillId="2" borderId="11" xfId="0" applyNumberFormat="1" applyFont="1" applyFill="1" applyBorder="1" applyAlignment="1">
      <alignment vertical="top" wrapText="1"/>
    </xf>
    <xf numFmtId="4" fontId="4" fillId="2" borderId="11" xfId="2" applyNumberFormat="1" applyFont="1" applyFill="1" applyBorder="1" applyAlignment="1">
      <alignment vertical="top" wrapText="1"/>
    </xf>
    <xf numFmtId="0" fontId="5" fillId="2" borderId="11" xfId="2" applyFont="1" applyFill="1" applyBorder="1" applyAlignment="1">
      <alignment horizontal="left" vertical="top" wrapText="1"/>
    </xf>
    <xf numFmtId="165" fontId="5" fillId="0" borderId="11" xfId="3" applyNumberFormat="1" applyFont="1" applyBorder="1" applyAlignment="1">
      <alignment horizontal="center" vertical="center"/>
    </xf>
    <xf numFmtId="164" fontId="4" fillId="2" borderId="11" xfId="3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9" fontId="5" fillId="0" borderId="12" xfId="3" applyNumberFormat="1" applyFont="1" applyBorder="1" applyAlignment="1">
      <alignment horizontal="center" vertical="center"/>
    </xf>
    <xf numFmtId="9" fontId="4" fillId="0" borderId="12" xfId="3" applyNumberFormat="1" applyFont="1" applyBorder="1" applyAlignment="1">
      <alignment horizontal="center" vertical="center"/>
    </xf>
    <xf numFmtId="9" fontId="4" fillId="2" borderId="11" xfId="3" applyNumberFormat="1" applyFont="1" applyFill="1" applyBorder="1" applyAlignment="1">
      <alignment horizontal="center" vertical="center"/>
    </xf>
    <xf numFmtId="165" fontId="5" fillId="0" borderId="12" xfId="3" applyNumberFormat="1" applyFont="1" applyBorder="1" applyAlignment="1">
      <alignment horizontal="center" vertical="center"/>
    </xf>
    <xf numFmtId="165" fontId="5" fillId="2" borderId="12" xfId="3" applyNumberFormat="1" applyFont="1" applyFill="1" applyBorder="1" applyAlignment="1">
      <alignment horizontal="center" vertical="center"/>
    </xf>
    <xf numFmtId="9" fontId="4" fillId="2" borderId="12" xfId="3" applyNumberFormat="1" applyFont="1" applyFill="1" applyBorder="1" applyAlignment="1">
      <alignment horizontal="center" vertical="center"/>
    </xf>
    <xf numFmtId="164" fontId="4" fillId="2" borderId="12" xfId="3" applyFont="1" applyFill="1" applyBorder="1" applyAlignment="1">
      <alignment horizontal="center" vertical="center"/>
    </xf>
    <xf numFmtId="0" fontId="5" fillId="2" borderId="12" xfId="3" applyNumberFormat="1" applyFont="1" applyFill="1" applyBorder="1" applyAlignment="1">
      <alignment horizontal="center" vertical="center"/>
    </xf>
    <xf numFmtId="43" fontId="5" fillId="0" borderId="12" xfId="3" applyNumberFormat="1" applyFont="1" applyBorder="1" applyAlignment="1">
      <alignment horizontal="center" vertical="top"/>
    </xf>
    <xf numFmtId="43" fontId="5" fillId="0" borderId="11" xfId="3" applyNumberFormat="1" applyFont="1" applyBorder="1" applyAlignment="1">
      <alignment horizontal="center" vertical="top"/>
    </xf>
    <xf numFmtId="43" fontId="4" fillId="2" borderId="12" xfId="3" applyNumberFormat="1" applyFont="1" applyFill="1" applyBorder="1" applyAlignment="1">
      <alignment horizontal="center" vertical="center"/>
    </xf>
    <xf numFmtId="43" fontId="4" fillId="2" borderId="11" xfId="3" applyNumberFormat="1" applyFont="1" applyFill="1" applyBorder="1" applyAlignment="1">
      <alignment horizontal="center" vertical="center"/>
    </xf>
    <xf numFmtId="43" fontId="4" fillId="2" borderId="11" xfId="1" applyNumberFormat="1" applyFont="1" applyFill="1" applyBorder="1" applyAlignment="1">
      <alignment horizontal="center" vertical="center"/>
    </xf>
    <xf numFmtId="43" fontId="5" fillId="0" borderId="11" xfId="1" applyNumberFormat="1" applyFont="1" applyFill="1" applyBorder="1" applyAlignment="1">
      <alignment horizontal="center" vertical="top"/>
    </xf>
    <xf numFmtId="43" fontId="5" fillId="2" borderId="12" xfId="3" applyNumberFormat="1" applyFont="1" applyFill="1" applyBorder="1" applyAlignment="1">
      <alignment horizontal="center" vertical="top"/>
    </xf>
    <xf numFmtId="43" fontId="5" fillId="2" borderId="11" xfId="3" applyNumberFormat="1" applyFont="1" applyFill="1" applyBorder="1" applyAlignment="1">
      <alignment horizontal="center" vertical="top"/>
    </xf>
    <xf numFmtId="0" fontId="5" fillId="0" borderId="15" xfId="1" applyFont="1" applyBorder="1" applyAlignment="1">
      <alignment horizontal="center" vertical="top" wrapText="1"/>
    </xf>
    <xf numFmtId="0" fontId="5" fillId="0" borderId="18" xfId="1" applyFont="1" applyBorder="1"/>
    <xf numFmtId="43" fontId="6" fillId="2" borderId="6" xfId="1" quotePrefix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top" wrapText="1"/>
    </xf>
    <xf numFmtId="4" fontId="5" fillId="2" borderId="11" xfId="2" applyNumberFormat="1" applyFont="1" applyFill="1" applyBorder="1" applyAlignment="1">
      <alignment vertical="top" wrapText="1"/>
    </xf>
    <xf numFmtId="165" fontId="5" fillId="2" borderId="11" xfId="3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top"/>
    </xf>
    <xf numFmtId="43" fontId="6" fillId="2" borderId="11" xfId="1" quotePrefix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 wrapText="1"/>
    </xf>
    <xf numFmtId="43" fontId="5" fillId="0" borderId="11" xfId="1" applyNumberFormat="1" applyFont="1" applyFill="1" applyBorder="1" applyAlignment="1">
      <alignment horizontal="center" vertical="center"/>
    </xf>
    <xf numFmtId="43" fontId="4" fillId="2" borderId="11" xfId="3" applyNumberFormat="1" applyFont="1" applyFill="1" applyBorder="1" applyAlignment="1">
      <alignment horizontal="center" vertical="top"/>
    </xf>
    <xf numFmtId="43" fontId="4" fillId="2" borderId="11" xfId="1" applyNumberFormat="1" applyFont="1" applyFill="1" applyBorder="1" applyAlignment="1">
      <alignment horizontal="center" vertical="top"/>
    </xf>
    <xf numFmtId="4" fontId="4" fillId="2" borderId="9" xfId="2" applyNumberFormat="1" applyFont="1" applyFill="1" applyBorder="1" applyAlignment="1">
      <alignment horizontal="left" vertical="top" wrapText="1"/>
    </xf>
    <xf numFmtId="9" fontId="4" fillId="2" borderId="10" xfId="3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164" fontId="4" fillId="2" borderId="10" xfId="3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vertical="top"/>
    </xf>
    <xf numFmtId="4" fontId="5" fillId="2" borderId="13" xfId="2" applyNumberFormat="1" applyFont="1" applyFill="1" applyBorder="1" applyAlignment="1">
      <alignment vertical="top" wrapText="1"/>
    </xf>
    <xf numFmtId="165" fontId="5" fillId="2" borderId="13" xfId="3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left" vertical="top"/>
    </xf>
    <xf numFmtId="43" fontId="5" fillId="2" borderId="13" xfId="3" applyNumberFormat="1" applyFont="1" applyFill="1" applyBorder="1" applyAlignment="1">
      <alignment horizontal="center" vertical="top"/>
    </xf>
    <xf numFmtId="43" fontId="6" fillId="2" borderId="13" xfId="1" quotePrefix="1" applyNumberFormat="1" applyFont="1" applyFill="1" applyBorder="1" applyAlignment="1">
      <alignment horizontal="center" vertical="center"/>
    </xf>
    <xf numFmtId="43" fontId="4" fillId="0" borderId="12" xfId="3" applyNumberFormat="1" applyFont="1" applyBorder="1" applyAlignment="1">
      <alignment horizontal="center" vertical="center"/>
    </xf>
    <xf numFmtId="165" fontId="5" fillId="0" borderId="12" xfId="3" quotePrefix="1" applyNumberFormat="1" applyFont="1" applyBorder="1" applyAlignment="1">
      <alignment horizontal="center" vertical="center"/>
    </xf>
    <xf numFmtId="165" fontId="4" fillId="2" borderId="11" xfId="3" quotePrefix="1" applyNumberFormat="1" applyFont="1" applyFill="1" applyBorder="1" applyAlignment="1">
      <alignment horizontal="center" vertical="center"/>
    </xf>
    <xf numFmtId="164" fontId="4" fillId="2" borderId="12" xfId="3" quotePrefix="1" applyFont="1" applyFill="1" applyBorder="1" applyAlignment="1">
      <alignment horizontal="center" vertical="center"/>
    </xf>
    <xf numFmtId="43" fontId="4" fillId="0" borderId="8" xfId="1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9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horizontal="center" vertical="top"/>
    </xf>
    <xf numFmtId="0" fontId="4" fillId="0" borderId="9" xfId="1" quotePrefix="1" applyFont="1" applyBorder="1" applyAlignment="1">
      <alignment horizontal="left" vertical="top" wrapText="1"/>
    </xf>
    <xf numFmtId="0" fontId="4" fillId="0" borderId="11" xfId="1" quotePrefix="1" applyFont="1" applyBorder="1" applyAlignment="1">
      <alignment horizontal="left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</cellXfs>
  <cellStyles count="4">
    <cellStyle name="Comma 2" xfId="3"/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E1" zoomScale="124" zoomScaleNormal="124" workbookViewId="0">
      <selection activeCell="L46" sqref="L46"/>
    </sheetView>
  </sheetViews>
  <sheetFormatPr defaultRowHeight="15" x14ac:dyDescent="0.25"/>
  <cols>
    <col min="1" max="1" width="6.140625" customWidth="1"/>
    <col min="2" max="2" width="19.42578125" customWidth="1"/>
    <col min="3" max="3" width="22" customWidth="1"/>
    <col min="8" max="8" width="21.28515625" customWidth="1"/>
    <col min="9" max="9" width="14.140625" customWidth="1"/>
    <col min="10" max="10" width="12.7109375" customWidth="1"/>
    <col min="11" max="11" width="11.7109375" customWidth="1"/>
    <col min="12" max="12" width="12.42578125" customWidth="1"/>
    <col min="13" max="13" width="15.5703125" customWidth="1"/>
    <col min="14" max="14" width="14.28515625" customWidth="1"/>
  </cols>
  <sheetData>
    <row r="1" spans="1:14" ht="15.75" x14ac:dyDescent="0.25">
      <c r="A1" s="61" t="s">
        <v>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6.5" customHeight="1" x14ac:dyDescent="0.25">
      <c r="A2" s="61" t="s">
        <v>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x14ac:dyDescent="0.25">
      <c r="A3" s="62" t="s">
        <v>64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5.75" x14ac:dyDescent="0.25">
      <c r="A4" s="71" t="s">
        <v>93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24" customHeight="1" x14ac:dyDescent="0.25">
      <c r="A5" s="63" t="s">
        <v>0</v>
      </c>
      <c r="B5" s="65" t="s">
        <v>1</v>
      </c>
      <c r="C5" s="66" t="s">
        <v>2</v>
      </c>
      <c r="D5" s="65" t="s">
        <v>3</v>
      </c>
      <c r="E5" s="68"/>
      <c r="F5" s="68"/>
      <c r="G5" s="69"/>
      <c r="H5" s="67" t="s">
        <v>4</v>
      </c>
      <c r="I5" s="65" t="s">
        <v>5</v>
      </c>
      <c r="J5" s="68"/>
      <c r="K5" s="68"/>
      <c r="L5" s="69"/>
      <c r="M5" s="67" t="s">
        <v>6</v>
      </c>
      <c r="N5" s="67" t="s">
        <v>7</v>
      </c>
    </row>
    <row r="6" spans="1:14" x14ac:dyDescent="0.25">
      <c r="A6" s="64"/>
      <c r="B6" s="63"/>
      <c r="C6" s="67"/>
      <c r="D6" s="1" t="s">
        <v>8</v>
      </c>
      <c r="E6" s="1" t="s">
        <v>9</v>
      </c>
      <c r="F6" s="1" t="s">
        <v>10</v>
      </c>
      <c r="G6" s="1" t="s">
        <v>11</v>
      </c>
      <c r="H6" s="70"/>
      <c r="I6" s="1" t="s">
        <v>8</v>
      </c>
      <c r="J6" s="1" t="s">
        <v>9</v>
      </c>
      <c r="K6" s="1" t="s">
        <v>10</v>
      </c>
      <c r="L6" s="1" t="s">
        <v>11</v>
      </c>
      <c r="M6" s="70"/>
      <c r="N6" s="70"/>
    </row>
    <row r="7" spans="1:14" ht="25.5" x14ac:dyDescent="0.25">
      <c r="A7" s="73">
        <v>1</v>
      </c>
      <c r="B7" s="75" t="s">
        <v>67</v>
      </c>
      <c r="C7" s="45" t="s">
        <v>12</v>
      </c>
      <c r="D7" s="46">
        <v>1</v>
      </c>
      <c r="E7" s="46">
        <v>1</v>
      </c>
      <c r="F7" s="46">
        <v>1</v>
      </c>
      <c r="G7" s="46">
        <v>1</v>
      </c>
      <c r="H7" s="47" t="s">
        <v>13</v>
      </c>
      <c r="I7" s="48">
        <f>SUM(I8:I21)</f>
        <v>126363931.41999999</v>
      </c>
      <c r="J7" s="48">
        <f>SUM(J8:J21)</f>
        <v>153485225.00999999</v>
      </c>
      <c r="K7" s="48">
        <f>SUM(K8:K21)</f>
        <v>153497644.13</v>
      </c>
      <c r="L7" s="48">
        <f>SUM(L8:L21)</f>
        <v>147161716.44</v>
      </c>
      <c r="M7" s="48">
        <f>SUM(M8:M21)</f>
        <v>580508517</v>
      </c>
      <c r="N7" s="77" t="s">
        <v>17</v>
      </c>
    </row>
    <row r="8" spans="1:14" ht="38.25" x14ac:dyDescent="0.25">
      <c r="A8" s="74"/>
      <c r="B8" s="76"/>
      <c r="C8" s="10" t="s">
        <v>14</v>
      </c>
      <c r="D8" s="20" t="s">
        <v>15</v>
      </c>
      <c r="E8" s="20" t="s">
        <v>15</v>
      </c>
      <c r="F8" s="14" t="s">
        <v>15</v>
      </c>
      <c r="G8" s="14" t="s">
        <v>15</v>
      </c>
      <c r="H8" s="5" t="s">
        <v>16</v>
      </c>
      <c r="I8" s="25">
        <v>6780000</v>
      </c>
      <c r="J8" s="25">
        <v>6780000</v>
      </c>
      <c r="K8" s="25">
        <v>6780000</v>
      </c>
      <c r="L8" s="25">
        <v>13260000</v>
      </c>
      <c r="M8" s="26">
        <f t="shared" ref="M8:M21" si="0">I8+J8+K8+L8</f>
        <v>33600000</v>
      </c>
      <c r="N8" s="78"/>
    </row>
    <row r="9" spans="1:14" ht="25.5" x14ac:dyDescent="0.25">
      <c r="A9" s="74"/>
      <c r="B9" s="76"/>
      <c r="C9" s="8" t="s">
        <v>18</v>
      </c>
      <c r="D9" s="20" t="s">
        <v>15</v>
      </c>
      <c r="E9" s="20" t="s">
        <v>15</v>
      </c>
      <c r="F9" s="14" t="s">
        <v>15</v>
      </c>
      <c r="G9" s="14" t="s">
        <v>15</v>
      </c>
      <c r="H9" s="16" t="s">
        <v>19</v>
      </c>
      <c r="I9" s="25">
        <v>42481250.009999998</v>
      </c>
      <c r="J9" s="25">
        <v>42481250.009999998</v>
      </c>
      <c r="K9" s="25">
        <v>42481250.009999998</v>
      </c>
      <c r="L9" s="25">
        <v>42481249.969999999</v>
      </c>
      <c r="M9" s="26">
        <f t="shared" si="0"/>
        <v>169925000</v>
      </c>
      <c r="N9" s="5"/>
    </row>
    <row r="10" spans="1:14" ht="25.5" x14ac:dyDescent="0.25">
      <c r="A10" s="74"/>
      <c r="B10" s="76"/>
      <c r="C10" s="8" t="s">
        <v>20</v>
      </c>
      <c r="D10" s="20" t="s">
        <v>15</v>
      </c>
      <c r="E10" s="20" t="s">
        <v>15</v>
      </c>
      <c r="F10" s="14" t="s">
        <v>15</v>
      </c>
      <c r="G10" s="14" t="s">
        <v>15</v>
      </c>
      <c r="H10" s="3" t="s">
        <v>21</v>
      </c>
      <c r="I10" s="25">
        <v>2519447.2000000002</v>
      </c>
      <c r="J10" s="25">
        <v>3779170.8</v>
      </c>
      <c r="K10" s="25">
        <v>3779170.8</v>
      </c>
      <c r="L10" s="25">
        <v>6007441.2000000002</v>
      </c>
      <c r="M10" s="26">
        <f t="shared" si="0"/>
        <v>16085230</v>
      </c>
      <c r="N10" s="5"/>
    </row>
    <row r="11" spans="1:14" ht="25.5" x14ac:dyDescent="0.25">
      <c r="A11" s="74"/>
      <c r="B11" s="76"/>
      <c r="C11" s="8" t="s">
        <v>22</v>
      </c>
      <c r="D11" s="20" t="s">
        <v>66</v>
      </c>
      <c r="E11" s="20" t="s">
        <v>66</v>
      </c>
      <c r="F11" s="14" t="s">
        <v>66</v>
      </c>
      <c r="G11" s="14" t="s">
        <v>66</v>
      </c>
      <c r="H11" s="3" t="s">
        <v>23</v>
      </c>
      <c r="I11" s="25">
        <v>4100000</v>
      </c>
      <c r="J11" s="25">
        <v>6150000</v>
      </c>
      <c r="K11" s="25">
        <v>6150000</v>
      </c>
      <c r="L11" s="25">
        <v>10570000</v>
      </c>
      <c r="M11" s="26">
        <f t="shared" si="0"/>
        <v>26970000</v>
      </c>
      <c r="N11" s="5"/>
    </row>
    <row r="12" spans="1:14" x14ac:dyDescent="0.25">
      <c r="A12" s="74"/>
      <c r="B12" s="76"/>
      <c r="C12" s="8" t="s">
        <v>24</v>
      </c>
      <c r="D12" s="20" t="s">
        <v>15</v>
      </c>
      <c r="E12" s="20" t="s">
        <v>15</v>
      </c>
      <c r="F12" s="14" t="s">
        <v>15</v>
      </c>
      <c r="G12" s="14" t="s">
        <v>15</v>
      </c>
      <c r="H12" s="4" t="s">
        <v>25</v>
      </c>
      <c r="I12" s="25">
        <v>8201302.7999999998</v>
      </c>
      <c r="J12" s="25">
        <v>12301954.199999999</v>
      </c>
      <c r="K12" s="25">
        <v>12301954.199999999</v>
      </c>
      <c r="L12" s="25">
        <v>9641302.8000000007</v>
      </c>
      <c r="M12" s="26">
        <f t="shared" si="0"/>
        <v>42446514</v>
      </c>
      <c r="N12" s="5"/>
    </row>
    <row r="13" spans="1:14" ht="25.5" x14ac:dyDescent="0.25">
      <c r="A13" s="74"/>
      <c r="B13" s="76"/>
      <c r="C13" s="8" t="s">
        <v>26</v>
      </c>
      <c r="D13" s="20" t="s">
        <v>15</v>
      </c>
      <c r="E13" s="20" t="s">
        <v>15</v>
      </c>
      <c r="F13" s="14" t="s">
        <v>15</v>
      </c>
      <c r="G13" s="14" t="s">
        <v>15</v>
      </c>
      <c r="H13" s="5" t="s">
        <v>91</v>
      </c>
      <c r="I13" s="25">
        <v>6830000</v>
      </c>
      <c r="J13" s="25">
        <v>10245000</v>
      </c>
      <c r="K13" s="25">
        <v>10245000</v>
      </c>
      <c r="L13" s="25">
        <v>3030000</v>
      </c>
      <c r="M13" s="26">
        <f t="shared" si="0"/>
        <v>30350000</v>
      </c>
      <c r="N13" s="5"/>
    </row>
    <row r="14" spans="1:14" ht="29.25" customHeight="1" x14ac:dyDescent="0.25">
      <c r="A14" s="74"/>
      <c r="B14" s="76"/>
      <c r="C14" s="8" t="s">
        <v>27</v>
      </c>
      <c r="D14" s="20" t="s">
        <v>15</v>
      </c>
      <c r="E14" s="20" t="s">
        <v>15</v>
      </c>
      <c r="F14" s="14" t="s">
        <v>15</v>
      </c>
      <c r="G14" s="14" t="s">
        <v>15</v>
      </c>
      <c r="H14" s="5" t="s">
        <v>28</v>
      </c>
      <c r="I14" s="25">
        <v>681900</v>
      </c>
      <c r="J14" s="25">
        <v>1022850</v>
      </c>
      <c r="K14" s="25">
        <v>1022850</v>
      </c>
      <c r="L14" s="25">
        <v>8138400</v>
      </c>
      <c r="M14" s="26">
        <f t="shared" si="0"/>
        <v>10866000</v>
      </c>
      <c r="N14" s="5"/>
    </row>
    <row r="15" spans="1:14" ht="25.5" x14ac:dyDescent="0.25">
      <c r="A15" s="74"/>
      <c r="B15" s="76"/>
      <c r="C15" s="8" t="s">
        <v>29</v>
      </c>
      <c r="D15" s="20" t="s">
        <v>15</v>
      </c>
      <c r="E15" s="20" t="s">
        <v>15</v>
      </c>
      <c r="F15" s="14" t="s">
        <v>15</v>
      </c>
      <c r="G15" s="14" t="s">
        <v>15</v>
      </c>
      <c r="H15" s="2" t="s">
        <v>30</v>
      </c>
      <c r="I15" s="25">
        <v>6000000</v>
      </c>
      <c r="J15" s="25">
        <v>0</v>
      </c>
      <c r="K15" s="25">
        <v>0</v>
      </c>
      <c r="L15" s="25">
        <v>40372450</v>
      </c>
      <c r="M15" s="26">
        <f t="shared" si="0"/>
        <v>46372450</v>
      </c>
      <c r="N15" s="5"/>
    </row>
    <row r="16" spans="1:14" ht="25.5" x14ac:dyDescent="0.25">
      <c r="A16" s="74"/>
      <c r="B16" s="76"/>
      <c r="C16" s="8" t="s">
        <v>31</v>
      </c>
      <c r="D16" s="20" t="s">
        <v>15</v>
      </c>
      <c r="E16" s="20" t="s">
        <v>15</v>
      </c>
      <c r="F16" s="14" t="s">
        <v>15</v>
      </c>
      <c r="G16" s="14" t="s">
        <v>15</v>
      </c>
      <c r="H16" s="2" t="s">
        <v>32</v>
      </c>
      <c r="I16" s="25">
        <v>1000000</v>
      </c>
      <c r="J16" s="25">
        <v>1500000</v>
      </c>
      <c r="K16" s="25">
        <v>1500000</v>
      </c>
      <c r="L16" s="25">
        <v>1000000</v>
      </c>
      <c r="M16" s="26">
        <f t="shared" si="0"/>
        <v>5000000</v>
      </c>
      <c r="N16" s="5"/>
    </row>
    <row r="17" spans="1:16" ht="25.5" x14ac:dyDescent="0.25">
      <c r="A17" s="74"/>
      <c r="B17" s="76"/>
      <c r="C17" s="8" t="s">
        <v>33</v>
      </c>
      <c r="D17" s="20" t="s">
        <v>15</v>
      </c>
      <c r="E17" s="20" t="s">
        <v>15</v>
      </c>
      <c r="F17" s="14" t="s">
        <v>15</v>
      </c>
      <c r="G17" s="14" t="s">
        <v>15</v>
      </c>
      <c r="H17" s="2" t="s">
        <v>34</v>
      </c>
      <c r="I17" s="25">
        <v>5600000</v>
      </c>
      <c r="J17" s="25">
        <v>8400000</v>
      </c>
      <c r="K17" s="25">
        <v>14000000</v>
      </c>
      <c r="L17" s="25">
        <v>2500000</v>
      </c>
      <c r="M17" s="26">
        <f t="shared" si="0"/>
        <v>30500000</v>
      </c>
      <c r="N17" s="5"/>
    </row>
    <row r="18" spans="1:16" ht="51" x14ac:dyDescent="0.25">
      <c r="A18" s="74"/>
      <c r="B18" s="76"/>
      <c r="C18" s="8" t="s">
        <v>35</v>
      </c>
      <c r="D18" s="20" t="s">
        <v>15</v>
      </c>
      <c r="E18" s="20" t="s">
        <v>15</v>
      </c>
      <c r="F18" s="14" t="s">
        <v>15</v>
      </c>
      <c r="G18" s="14" t="s">
        <v>15</v>
      </c>
      <c r="H18" s="2" t="s">
        <v>36</v>
      </c>
      <c r="I18" s="25">
        <v>20370031.41</v>
      </c>
      <c r="J18" s="25">
        <v>25000000</v>
      </c>
      <c r="K18" s="25">
        <v>20412419.120000001</v>
      </c>
      <c r="L18" s="25">
        <v>-29782450.530000001</v>
      </c>
      <c r="M18" s="26">
        <f t="shared" si="0"/>
        <v>36000000</v>
      </c>
      <c r="N18" s="5"/>
    </row>
    <row r="19" spans="1:16" ht="38.25" x14ac:dyDescent="0.25">
      <c r="A19" s="74"/>
      <c r="B19" s="76"/>
      <c r="C19" s="8" t="s">
        <v>37</v>
      </c>
      <c r="D19" s="20" t="s">
        <v>15</v>
      </c>
      <c r="E19" s="20" t="s">
        <v>15</v>
      </c>
      <c r="F19" s="14" t="s">
        <v>15</v>
      </c>
      <c r="G19" s="14" t="s">
        <v>15</v>
      </c>
      <c r="H19" s="2" t="s">
        <v>38</v>
      </c>
      <c r="I19" s="25">
        <v>16800000</v>
      </c>
      <c r="J19" s="25">
        <v>25825000</v>
      </c>
      <c r="K19" s="25">
        <v>25825000</v>
      </c>
      <c r="L19" s="25">
        <v>25200000</v>
      </c>
      <c r="M19" s="26">
        <f t="shared" si="0"/>
        <v>93650000</v>
      </c>
      <c r="N19" s="5"/>
    </row>
    <row r="20" spans="1:16" ht="38.25" x14ac:dyDescent="0.25">
      <c r="A20" s="74"/>
      <c r="B20" s="76"/>
      <c r="C20" s="8" t="s">
        <v>39</v>
      </c>
      <c r="D20" s="20" t="s">
        <v>88</v>
      </c>
      <c r="E20" s="20" t="s">
        <v>88</v>
      </c>
      <c r="F20" s="20" t="s">
        <v>88</v>
      </c>
      <c r="G20" s="20" t="s">
        <v>88</v>
      </c>
      <c r="H20" s="2" t="s">
        <v>40</v>
      </c>
      <c r="I20" s="25">
        <v>5000000</v>
      </c>
      <c r="J20" s="25">
        <v>10000000</v>
      </c>
      <c r="K20" s="25">
        <v>9000000</v>
      </c>
      <c r="L20" s="25">
        <v>14743323</v>
      </c>
      <c r="M20" s="26">
        <f t="shared" si="0"/>
        <v>38743323</v>
      </c>
      <c r="N20" s="5"/>
      <c r="P20" t="s">
        <v>61</v>
      </c>
    </row>
    <row r="21" spans="1:16" ht="21" customHeight="1" x14ac:dyDescent="0.25">
      <c r="A21" s="49"/>
      <c r="B21" s="76"/>
      <c r="C21" s="8" t="s">
        <v>65</v>
      </c>
      <c r="D21" s="20"/>
      <c r="E21" s="20"/>
      <c r="F21" s="20"/>
      <c r="G21" s="20" t="s">
        <v>90</v>
      </c>
      <c r="H21" s="8" t="s">
        <v>65</v>
      </c>
      <c r="I21" s="25">
        <v>0</v>
      </c>
      <c r="J21" s="25">
        <v>0</v>
      </c>
      <c r="K21" s="25">
        <v>0</v>
      </c>
      <c r="L21" s="25">
        <v>0</v>
      </c>
      <c r="M21" s="26">
        <f t="shared" si="0"/>
        <v>0</v>
      </c>
      <c r="N21" s="5"/>
    </row>
    <row r="22" spans="1:16" ht="25.5" x14ac:dyDescent="0.25">
      <c r="A22" s="74"/>
      <c r="B22" s="76"/>
      <c r="C22" s="9" t="s">
        <v>41</v>
      </c>
      <c r="D22" s="22">
        <v>1</v>
      </c>
      <c r="E22" s="19">
        <v>1</v>
      </c>
      <c r="F22" s="22">
        <v>1</v>
      </c>
      <c r="G22" s="19">
        <v>1</v>
      </c>
      <c r="H22" s="41" t="s">
        <v>42</v>
      </c>
      <c r="I22" s="27">
        <f>I23</f>
        <v>19784000</v>
      </c>
      <c r="J22" s="28">
        <f>J23</f>
        <v>29676000</v>
      </c>
      <c r="K22" s="27">
        <f>K23</f>
        <v>29676000</v>
      </c>
      <c r="L22" s="28">
        <f>L23</f>
        <v>79159500</v>
      </c>
      <c r="M22" s="29">
        <f>M23</f>
        <v>158295500</v>
      </c>
      <c r="N22" s="5"/>
    </row>
    <row r="23" spans="1:16" ht="25.5" x14ac:dyDescent="0.25">
      <c r="A23" s="74"/>
      <c r="B23" s="76"/>
      <c r="C23" s="8" t="s">
        <v>43</v>
      </c>
      <c r="D23" s="20" t="s">
        <v>89</v>
      </c>
      <c r="E23" s="20" t="s">
        <v>89</v>
      </c>
      <c r="F23" s="20" t="s">
        <v>89</v>
      </c>
      <c r="G23" s="20" t="s">
        <v>89</v>
      </c>
      <c r="H23" s="5" t="s">
        <v>44</v>
      </c>
      <c r="I23" s="25">
        <v>19784000</v>
      </c>
      <c r="J23" s="25">
        <v>29676000</v>
      </c>
      <c r="K23" s="25">
        <v>29676000</v>
      </c>
      <c r="L23" s="25">
        <v>79159500</v>
      </c>
      <c r="M23" s="30">
        <f>I23+J23+K23+L23</f>
        <v>158295500</v>
      </c>
      <c r="N23" s="5"/>
    </row>
    <row r="24" spans="1:16" ht="38.25" x14ac:dyDescent="0.25">
      <c r="A24" s="74"/>
      <c r="B24" s="76"/>
      <c r="C24" s="9" t="s">
        <v>60</v>
      </c>
      <c r="D24" s="18">
        <v>1</v>
      </c>
      <c r="E24" s="18">
        <v>1</v>
      </c>
      <c r="F24" s="18">
        <v>1</v>
      </c>
      <c r="G24" s="17">
        <v>1</v>
      </c>
      <c r="H24" s="41" t="s">
        <v>45</v>
      </c>
      <c r="I24" s="56">
        <f>I25</f>
        <v>8000000</v>
      </c>
      <c r="J24" s="28">
        <f>J25</f>
        <v>-8000000</v>
      </c>
      <c r="K24" s="27">
        <f>K25</f>
        <v>0</v>
      </c>
      <c r="L24" s="28">
        <f>L25</f>
        <v>0</v>
      </c>
      <c r="M24" s="29">
        <f>M25</f>
        <v>0</v>
      </c>
      <c r="N24" s="5"/>
    </row>
    <row r="25" spans="1:16" ht="25.5" x14ac:dyDescent="0.25">
      <c r="A25" s="74"/>
      <c r="B25" s="76"/>
      <c r="C25" s="10" t="s">
        <v>46</v>
      </c>
      <c r="D25" s="20" t="s">
        <v>87</v>
      </c>
      <c r="E25" s="20" t="s">
        <v>87</v>
      </c>
      <c r="F25" s="20" t="s">
        <v>87</v>
      </c>
      <c r="G25" s="17" t="s">
        <v>87</v>
      </c>
      <c r="H25" s="7" t="s">
        <v>47</v>
      </c>
      <c r="I25" s="25">
        <v>8000000</v>
      </c>
      <c r="J25" s="25">
        <v>-8000000</v>
      </c>
      <c r="K25" s="25">
        <v>0</v>
      </c>
      <c r="L25" s="25">
        <v>0</v>
      </c>
      <c r="M25" s="30">
        <f>I25+J25+K25+L25</f>
        <v>0</v>
      </c>
      <c r="N25" s="5"/>
    </row>
    <row r="26" spans="1:16" ht="25.5" x14ac:dyDescent="0.25">
      <c r="A26" s="74"/>
      <c r="B26" s="76"/>
      <c r="C26" s="11" t="s">
        <v>48</v>
      </c>
      <c r="D26" s="18">
        <v>1</v>
      </c>
      <c r="E26" s="18">
        <v>1</v>
      </c>
      <c r="F26" s="18">
        <v>1</v>
      </c>
      <c r="G26" s="18">
        <v>1</v>
      </c>
      <c r="H26" s="41" t="s">
        <v>49</v>
      </c>
      <c r="I26" s="27">
        <f>I27</f>
        <v>7000000</v>
      </c>
      <c r="J26" s="28">
        <f>SUM(J27:J28)</f>
        <v>0</v>
      </c>
      <c r="K26" s="27">
        <f>SUM(K27:K28)</f>
        <v>7000000</v>
      </c>
      <c r="L26" s="28">
        <f>L27</f>
        <v>0</v>
      </c>
      <c r="M26" s="29">
        <f>SUM(I26:L26)</f>
        <v>14000000</v>
      </c>
      <c r="N26" s="5"/>
    </row>
    <row r="27" spans="1:16" ht="25.5" x14ac:dyDescent="0.25">
      <c r="A27" s="74"/>
      <c r="B27" s="76"/>
      <c r="C27" s="10" t="s">
        <v>50</v>
      </c>
      <c r="D27" s="17" t="s">
        <v>68</v>
      </c>
      <c r="E27" s="17" t="s">
        <v>68</v>
      </c>
      <c r="F27" s="17" t="s">
        <v>68</v>
      </c>
      <c r="G27" s="17" t="s">
        <v>68</v>
      </c>
      <c r="H27" s="7" t="s">
        <v>51</v>
      </c>
      <c r="I27" s="25">
        <v>7000000</v>
      </c>
      <c r="J27" s="25">
        <v>0</v>
      </c>
      <c r="K27" s="25">
        <v>7000000</v>
      </c>
      <c r="L27" s="25">
        <v>0</v>
      </c>
      <c r="M27" s="30">
        <f>I27+J27+K27+L27</f>
        <v>14000000</v>
      </c>
      <c r="N27" s="5"/>
    </row>
    <row r="28" spans="1:16" ht="25.5" x14ac:dyDescent="0.25">
      <c r="A28" s="74"/>
      <c r="B28" s="76"/>
      <c r="C28" s="10" t="s">
        <v>52</v>
      </c>
      <c r="D28" s="20">
        <v>0</v>
      </c>
      <c r="E28" s="20">
        <v>0</v>
      </c>
      <c r="F28" s="20">
        <v>0</v>
      </c>
      <c r="G28" s="20">
        <v>0</v>
      </c>
      <c r="H28" s="7" t="s">
        <v>53</v>
      </c>
      <c r="I28" s="26">
        <v>0</v>
      </c>
      <c r="J28" s="26">
        <v>0</v>
      </c>
      <c r="K28" s="26">
        <v>0</v>
      </c>
      <c r="L28" s="26">
        <v>0</v>
      </c>
      <c r="M28" s="42">
        <v>0</v>
      </c>
      <c r="N28" s="5"/>
    </row>
    <row r="29" spans="1:16" ht="25.5" customHeight="1" x14ac:dyDescent="0.25">
      <c r="A29" s="49" t="s">
        <v>86</v>
      </c>
      <c r="B29" s="80" t="s">
        <v>85</v>
      </c>
      <c r="C29" s="11" t="s">
        <v>75</v>
      </c>
      <c r="D29" s="19">
        <v>1</v>
      </c>
      <c r="E29" s="19">
        <v>1</v>
      </c>
      <c r="F29" s="19">
        <v>1</v>
      </c>
      <c r="G29" s="19" t="str">
        <f>G30</f>
        <v>1 Kajian</v>
      </c>
      <c r="H29" s="11" t="s">
        <v>69</v>
      </c>
      <c r="I29" s="43">
        <f>I30+I31</f>
        <v>164611900</v>
      </c>
      <c r="J29" s="43">
        <f t="shared" ref="J29:L29" si="1">J30+J31</f>
        <v>-91990434</v>
      </c>
      <c r="K29" s="43">
        <f t="shared" si="1"/>
        <v>0</v>
      </c>
      <c r="L29" s="43">
        <f t="shared" si="1"/>
        <v>100000000</v>
      </c>
      <c r="M29" s="44">
        <f>SUM(M30:M32)</f>
        <v>216603149</v>
      </c>
      <c r="N29" s="5"/>
    </row>
    <row r="30" spans="1:16" ht="35.25" customHeight="1" x14ac:dyDescent="0.25">
      <c r="A30" s="50"/>
      <c r="B30" s="80"/>
      <c r="C30" s="7" t="s">
        <v>71</v>
      </c>
      <c r="D30" s="14">
        <v>0</v>
      </c>
      <c r="E30" s="6">
        <v>0</v>
      </c>
      <c r="F30" s="15">
        <v>0</v>
      </c>
      <c r="G30" s="14" t="s">
        <v>74</v>
      </c>
      <c r="H30" s="7" t="s">
        <v>70</v>
      </c>
      <c r="I30" s="32">
        <v>134840000</v>
      </c>
      <c r="J30" s="32">
        <v>-87453534</v>
      </c>
      <c r="K30" s="32">
        <v>0</v>
      </c>
      <c r="L30" s="32">
        <v>0</v>
      </c>
      <c r="M30" s="30">
        <f>I30+J30+K30+L30</f>
        <v>47386466</v>
      </c>
      <c r="N30" s="78"/>
    </row>
    <row r="31" spans="1:16" ht="35.25" customHeight="1" x14ac:dyDescent="0.25">
      <c r="A31" s="50"/>
      <c r="B31" s="80"/>
      <c r="C31" s="7" t="s">
        <v>72</v>
      </c>
      <c r="D31" s="20">
        <v>0</v>
      </c>
      <c r="E31" s="6">
        <v>0</v>
      </c>
      <c r="F31" s="23">
        <v>0</v>
      </c>
      <c r="G31" s="14" t="s">
        <v>74</v>
      </c>
      <c r="H31" s="7" t="s">
        <v>73</v>
      </c>
      <c r="I31" s="32">
        <v>29771900</v>
      </c>
      <c r="J31" s="32">
        <v>-4536900</v>
      </c>
      <c r="K31" s="32">
        <v>0</v>
      </c>
      <c r="L31" s="32">
        <v>100000000</v>
      </c>
      <c r="M31" s="30">
        <f>I31+J31+K31+L31</f>
        <v>125235000</v>
      </c>
      <c r="N31" s="78"/>
    </row>
    <row r="32" spans="1:16" ht="35.25" customHeight="1" x14ac:dyDescent="0.25">
      <c r="A32" s="50"/>
      <c r="B32" s="80"/>
      <c r="C32" s="7" t="s">
        <v>94</v>
      </c>
      <c r="D32" s="57">
        <v>0</v>
      </c>
      <c r="E32" s="58">
        <v>0</v>
      </c>
      <c r="F32" s="59">
        <v>0</v>
      </c>
      <c r="G32" s="14" t="s">
        <v>74</v>
      </c>
      <c r="H32" s="7" t="s">
        <v>95</v>
      </c>
      <c r="I32" s="32">
        <v>50850450</v>
      </c>
      <c r="J32" s="32">
        <v>-20830450</v>
      </c>
      <c r="K32" s="32">
        <v>0</v>
      </c>
      <c r="L32" s="32">
        <v>13961683</v>
      </c>
      <c r="M32" s="30">
        <f>SUM(I32:L32)</f>
        <v>43981683</v>
      </c>
      <c r="N32" s="78"/>
    </row>
    <row r="33" spans="1:14" ht="25.5" x14ac:dyDescent="0.25">
      <c r="A33" s="80"/>
      <c r="B33" s="80"/>
      <c r="C33" s="12" t="s">
        <v>62</v>
      </c>
      <c r="D33" s="19">
        <v>1</v>
      </c>
      <c r="E33" s="19">
        <v>1</v>
      </c>
      <c r="F33" s="19">
        <v>1</v>
      </c>
      <c r="G33" s="19">
        <v>1</v>
      </c>
      <c r="H33" s="41" t="s">
        <v>54</v>
      </c>
      <c r="I33" s="28">
        <f>I34+I35+I36+I37+I39</f>
        <v>59040000</v>
      </c>
      <c r="J33" s="28">
        <f t="shared" ref="J33:L33" si="2">J34+J35+J36+J37+J39</f>
        <v>-40315000</v>
      </c>
      <c r="K33" s="28">
        <f t="shared" si="2"/>
        <v>6750000</v>
      </c>
      <c r="L33" s="28">
        <f t="shared" si="2"/>
        <v>-22705000</v>
      </c>
      <c r="M33" s="29">
        <f>SUM(M34:M39)</f>
        <v>2770000</v>
      </c>
      <c r="N33" s="78"/>
    </row>
    <row r="34" spans="1:14" x14ac:dyDescent="0.25">
      <c r="A34" s="80"/>
      <c r="B34" s="80"/>
      <c r="C34" s="13" t="s">
        <v>76</v>
      </c>
      <c r="D34" s="21">
        <v>0</v>
      </c>
      <c r="E34" s="21">
        <v>0</v>
      </c>
      <c r="F34" s="21">
        <v>0</v>
      </c>
      <c r="G34" s="24" t="s">
        <v>79</v>
      </c>
      <c r="H34" s="36" t="s">
        <v>55</v>
      </c>
      <c r="I34" s="32">
        <v>11700000</v>
      </c>
      <c r="J34" s="31">
        <v>5275000</v>
      </c>
      <c r="K34" s="32">
        <v>6750000</v>
      </c>
      <c r="L34" s="32">
        <v>-22705000</v>
      </c>
      <c r="M34" s="30">
        <f>I34+J34+K34+L34</f>
        <v>1020000</v>
      </c>
      <c r="N34" s="78"/>
    </row>
    <row r="35" spans="1:14" x14ac:dyDescent="0.25">
      <c r="A35" s="80"/>
      <c r="B35" s="80"/>
      <c r="C35" s="8" t="s">
        <v>77</v>
      </c>
      <c r="D35" s="21">
        <v>0</v>
      </c>
      <c r="E35" s="21">
        <v>0</v>
      </c>
      <c r="F35" s="21">
        <v>0</v>
      </c>
      <c r="G35" s="21">
        <v>0</v>
      </c>
      <c r="H35" s="36" t="s">
        <v>56</v>
      </c>
      <c r="I35" s="32">
        <v>0</v>
      </c>
      <c r="J35" s="31">
        <v>0</v>
      </c>
      <c r="K35" s="32">
        <v>0</v>
      </c>
      <c r="L35" s="32">
        <v>0</v>
      </c>
      <c r="M35" s="30">
        <v>0</v>
      </c>
      <c r="N35" s="78"/>
    </row>
    <row r="36" spans="1:14" ht="25.5" x14ac:dyDescent="0.25">
      <c r="A36" s="80"/>
      <c r="B36" s="80"/>
      <c r="C36" s="8" t="s">
        <v>78</v>
      </c>
      <c r="D36" s="21">
        <v>0</v>
      </c>
      <c r="E36" s="21">
        <v>0</v>
      </c>
      <c r="F36" s="21">
        <v>0</v>
      </c>
      <c r="G36" s="21">
        <v>0</v>
      </c>
      <c r="H36" s="36" t="s">
        <v>57</v>
      </c>
      <c r="I36" s="32">
        <v>0</v>
      </c>
      <c r="J36" s="32">
        <v>0</v>
      </c>
      <c r="K36" s="32">
        <v>0</v>
      </c>
      <c r="L36" s="32">
        <v>0</v>
      </c>
      <c r="M36" s="30">
        <v>0</v>
      </c>
      <c r="N36" s="78"/>
    </row>
    <row r="37" spans="1:14" ht="25.5" x14ac:dyDescent="0.25">
      <c r="A37" s="80"/>
      <c r="B37" s="80"/>
      <c r="C37" s="8" t="s">
        <v>81</v>
      </c>
      <c r="D37" s="21">
        <v>0</v>
      </c>
      <c r="E37" s="21">
        <v>0</v>
      </c>
      <c r="F37" s="21">
        <v>0</v>
      </c>
      <c r="G37" s="21">
        <v>0</v>
      </c>
      <c r="H37" s="36" t="s">
        <v>58</v>
      </c>
      <c r="I37" s="32">
        <v>0</v>
      </c>
      <c r="J37" s="32">
        <v>0</v>
      </c>
      <c r="K37" s="31">
        <v>0</v>
      </c>
      <c r="L37" s="32">
        <v>0</v>
      </c>
      <c r="M37" s="30">
        <v>0</v>
      </c>
      <c r="N37" s="78"/>
    </row>
    <row r="38" spans="1:14" ht="27" customHeight="1" x14ac:dyDescent="0.25">
      <c r="A38" s="80"/>
      <c r="B38" s="80"/>
      <c r="C38" s="37" t="s">
        <v>80</v>
      </c>
      <c r="D38" s="38">
        <v>0</v>
      </c>
      <c r="E38" s="38">
        <v>0</v>
      </c>
      <c r="F38" s="38">
        <v>0</v>
      </c>
      <c r="G38" s="38">
        <v>0</v>
      </c>
      <c r="H38" s="39" t="s">
        <v>59</v>
      </c>
      <c r="I38" s="32">
        <v>0</v>
      </c>
      <c r="J38" s="32">
        <v>0</v>
      </c>
      <c r="K38" s="32">
        <v>0</v>
      </c>
      <c r="L38" s="32">
        <v>0</v>
      </c>
      <c r="M38" s="40">
        <v>0</v>
      </c>
      <c r="N38" s="78"/>
    </row>
    <row r="39" spans="1:14" ht="25.5" x14ac:dyDescent="0.25">
      <c r="A39" s="81"/>
      <c r="B39" s="81"/>
      <c r="C39" s="51" t="s">
        <v>84</v>
      </c>
      <c r="D39" s="52">
        <v>0</v>
      </c>
      <c r="E39" s="52">
        <v>0</v>
      </c>
      <c r="F39" s="52">
        <v>0</v>
      </c>
      <c r="G39" s="52">
        <v>0</v>
      </c>
      <c r="H39" s="53" t="s">
        <v>83</v>
      </c>
      <c r="I39" s="54">
        <v>47340000</v>
      </c>
      <c r="J39" s="54">
        <v>-45590000</v>
      </c>
      <c r="K39" s="54">
        <v>0</v>
      </c>
      <c r="L39" s="54">
        <v>0</v>
      </c>
      <c r="M39" s="55">
        <f>SUM(I39:L39)</f>
        <v>1750000</v>
      </c>
      <c r="N39" s="79"/>
    </row>
    <row r="40" spans="1:14" ht="6" customHeight="1" x14ac:dyDescent="0.25">
      <c r="A40" s="83" t="s">
        <v>82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5"/>
      <c r="M40" s="35"/>
      <c r="N40" s="33"/>
    </row>
    <row r="41" spans="1:14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8"/>
      <c r="M41" s="60">
        <f>M33+M29+M26+M22+M7</f>
        <v>972177166</v>
      </c>
      <c r="N41" s="34"/>
    </row>
    <row r="42" spans="1:14" x14ac:dyDescent="0.25">
      <c r="J42" t="s">
        <v>99</v>
      </c>
    </row>
    <row r="46" spans="1:14" x14ac:dyDescent="0.25">
      <c r="J46" s="82" t="s">
        <v>96</v>
      </c>
      <c r="K46" s="82"/>
    </row>
    <row r="50" spans="9:12" x14ac:dyDescent="0.25">
      <c r="I50" s="89" t="s">
        <v>97</v>
      </c>
      <c r="J50" s="89"/>
      <c r="K50" s="89"/>
      <c r="L50" s="89"/>
    </row>
    <row r="51" spans="9:12" x14ac:dyDescent="0.25">
      <c r="J51" s="72" t="s">
        <v>98</v>
      </c>
      <c r="K51" s="72"/>
    </row>
  </sheetData>
  <mergeCells count="25">
    <mergeCell ref="J51:K51"/>
    <mergeCell ref="A7:A20"/>
    <mergeCell ref="B7:B28"/>
    <mergeCell ref="N7:N8"/>
    <mergeCell ref="A22:A23"/>
    <mergeCell ref="A24:A25"/>
    <mergeCell ref="A26:A28"/>
    <mergeCell ref="N30:N39"/>
    <mergeCell ref="A33:A39"/>
    <mergeCell ref="J46:K46"/>
    <mergeCell ref="A40:L41"/>
    <mergeCell ref="B29:B39"/>
    <mergeCell ref="I50:L50"/>
    <mergeCell ref="A1:N1"/>
    <mergeCell ref="A3:N3"/>
    <mergeCell ref="A5:A6"/>
    <mergeCell ref="B5:B6"/>
    <mergeCell ref="C5:C6"/>
    <mergeCell ref="D5:G5"/>
    <mergeCell ref="H5:H6"/>
    <mergeCell ref="I5:L5"/>
    <mergeCell ref="M5:M6"/>
    <mergeCell ref="N5:N6"/>
    <mergeCell ref="A2:N2"/>
    <mergeCell ref="A4:N4"/>
  </mergeCells>
  <pageMargins left="0.19685039370078741" right="0.19685039370078741" top="0.74803149606299213" bottom="0" header="0.31496062992125984" footer="0"/>
  <pageSetup paperSize="9" scale="7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RENCANA AKSI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2019-08-05T02:31:15Z</cp:lastPrinted>
  <dcterms:created xsi:type="dcterms:W3CDTF">2018-01-24T04:52:42Z</dcterms:created>
  <dcterms:modified xsi:type="dcterms:W3CDTF">2021-02-26T03:25:13Z</dcterms:modified>
</cp:coreProperties>
</file>